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701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<sst xmlns="http://schemas.openxmlformats.org/spreadsheetml/2006/main" count="77" uniqueCount="73">
  <si>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Grant Amount</t>
  </si>
  <si>
    <t>Administrative Costs</t>
  </si>
  <si>
    <t>Amount to be Distributed</t>
  </si>
  <si>
    <t>Prosecutors share</t>
  </si>
  <si>
    <t>Entity</t>
  </si>
  <si>
    <t>SA1</t>
  </si>
  <si>
    <t>SA2</t>
  </si>
  <si>
    <t>SA3</t>
  </si>
  <si>
    <t>SA4</t>
  </si>
  <si>
    <t>SA5</t>
  </si>
  <si>
    <t>SA6</t>
  </si>
  <si>
    <t>SA7</t>
  </si>
  <si>
    <t>SA8</t>
  </si>
  <si>
    <t>SA9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</si>
  <si>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</si>
  <si>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</si>
  <si>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</si>
  <si>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</si>
  <si>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</si>
  <si>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</si>
  <si>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</si>
  <si>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</si>
  <si>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</si>
  <si>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</si>
  <si>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</si>
  <si>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Attorney General</t>
  </si>
  <si>
    <t>Totals</t>
  </si>
  <si>
    <t>Public Defenders Share</t>
  </si>
  <si>
    <t>PD1</t>
  </si>
  <si>
    <t>PD2</t>
  </si>
  <si>
    <t>PD3</t>
  </si>
  <si>
    <t>PD4</t>
  </si>
  <si>
    <t>PD5</t>
  </si>
  <si>
    <t>PD6</t>
  </si>
  <si>
    <t>PD7</t>
  </si>
  <si>
    <t>PD8</t>
  </si>
  <si>
    <t>PD9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</si>
  <si>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</si>
  <si>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</si>
  <si>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</si>
  <si>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</si>
  <si>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</si>
  <si>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</si>
  <si>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</si>
  <si>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</si>
  <si>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</si>
  <si>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</si>
  <si>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PD20</t>
  </si>
  <si>
    <t>PD Appellate 2nd</t>
  </si>
  <si>
    <t>PD Appellate 7th</t>
  </si>
  <si>
    <t>PD Appellate 10th</t>
  </si>
  <si>
    <t>PD Appellate 11th</t>
  </si>
  <si>
    <t>PD Appellate 15th</t>
  </si>
  <si>
    <t>CCRC M</t>
  </si>
  <si>
    <t>CCRC S</t>
  </si>
  <si>
    <t>Federal PD North</t>
  </si>
  <si>
    <t>Federal PD Middle</t>
  </si>
  <si>
    <t>Federal PD South</t>
  </si>
  <si>
    <t>Total</t>
  </si>
  <si>
    <t>Percent</t>
  </si>
  <si>
    <t>Public Defenders Distribution</t>
  </si>
  <si>
    <t>Prosecutors Distribution</t>
  </si>
  <si>
    <t>Regional Counsel 1st</t>
  </si>
  <si>
    <t>Regional Counsel 2nd</t>
  </si>
  <si>
    <t>Regional Counsel 3rd</t>
  </si>
  <si>
    <t>Regional Counsel 4th</t>
  </si>
  <si>
    <t>Regional Counsel 5th</t>
  </si>
  <si>
    <t>Municipal Prosecutors</t>
  </si>
  <si>
    <t>-</t>
  </si>
  <si>
    <t>CCRC N</t>
  </si>
  <si>
    <t>Allotment Year 
FY 2017-18</t>
  </si>
  <si>
    <t>Distribution Based on $73,298 Award Amount</t>
  </si>
  <si>
    <t>FY 17-18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</si>
</sst>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0" fillId="0" borderId="10" xfId="0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57" applyNumberFormat="1" applyFont="1" applyBorder="1" applyAlignment="1">
      <alignment/>
    </xf>
    <xf numFmtId="0" fontId="34" fillId="0" borderId="13" xfId="0" applyFont="1" applyBorder="1" applyAlignment="1">
      <alignment wrapText="1"/>
    </xf>
    <xf numFmtId="10" fontId="34" fillId="0" borderId="14" xfId="57" applyNumberFormat="1" applyFont="1" applyBorder="1" applyAlignment="1">
      <alignment wrapText="1"/>
    </xf>
    <xf numFmtId="164" fontId="34" fillId="0" borderId="15" xfId="42" applyNumberFormat="1" applyFont="1" applyBorder="1" applyAlignment="1">
      <alignment wrapText="1"/>
    </xf>
    <xf numFmtId="0" fontId="35" fillId="0" borderId="0" xfId="0" applyFont="1" applyAlignment="1">
      <alignment/>
    </xf>
    <xf numFmtId="44" fontId="0" fillId="0" borderId="0" xfId="0" applyNumberFormat="1" applyAlignment="1">
      <alignment horizontal="right"/>
    </xf>
    <xf numFmtId="43" fontId="0" fillId="0" borderId="16" xfId="42" applyNumberFormat="1" applyFont="1" applyBorder="1" applyAlignment="1">
      <alignment/>
    </xf>
    <xf numFmtId="43" fontId="0" fillId="0" borderId="17" xfId="42" applyNumberFormat="1" applyFont="1" applyBorder="1" applyAlignment="1">
      <alignment/>
    </xf>
    <xf numFmtId="0" fontId="0" fillId="0" borderId="17" xfId="0" applyBorder="1" applyAlignment="1">
      <alignment/>
    </xf>
    <xf numFmtId="43" fontId="35" fillId="0" borderId="0" xfId="0" applyNumberFormat="1" applyFont="1" applyAlignment="1">
      <alignment/>
    </xf>
    <xf numFmtId="165" fontId="0" fillId="0" borderId="0" xfId="0" applyNumberFormat="1" applyAlignment="1">
      <alignment/>
    </xf>
    <xf numFmtId="43" fontId="0" fillId="0" borderId="17" xfId="42" applyNumberFormat="1" applyFont="1" applyFill="1" applyBorder="1" applyAlignment="1">
      <alignment/>
    </xf>
    <xf numFmtId="43" fontId="0" fillId="0" borderId="18" xfId="0" applyNumberFormat="1" applyBorder="1" applyAlignment="1">
      <alignment/>
    </xf>
    <xf numFmtId="6" fontId="0" fillId="0" borderId="0" xfId="0" applyNumberFormat="1" applyAlignment="1">
      <alignment/>
    </xf>
    <xf numFmtId="0" fontId="36" fillId="0" borderId="0" xfId="0" applyFont="1" applyAlignment="1">
      <alignment/>
    </xf>
    <xf numFmtId="164" fontId="34" fillId="0" borderId="16" xfId="42" applyNumberFormat="1" applyFont="1" applyBorder="1" applyAlignment="1">
      <alignment wrapText="1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8.28125" style="0" customWidth="1"/>
    <col min="2" max="2" width="17.7109375" style="1" customWidth="1"/>
    <col min="3" max="3" width="14.00390625" style="0" customWidth="1"/>
    <col min="4" max="4" width="10.28125" style="0" bestFit="1" customWidth="1"/>
  </cols>
  <sheetData>
    <row r="1" spans="1:2" ht="15.75">
      <c r="A1" s="21" t="s">
        <v>71</v>
      </c>
      <c r="B1" s="21"/>
    </row>
    <row r="2" ht="12.75">
      <c r="C2" t="s">
        <v>72</v>
      </c>
    </row>
    <row r="3" spans="1:3" ht="12.75">
      <c r="A3" t="s">
        <v>0</v>
      </c>
      <c r="C3" s="20">
        <v>73298</v>
      </c>
    </row>
    <row r="4" spans="1:3" ht="12.75">
      <c r="A4" t="s">
        <v>1</v>
      </c>
      <c r="C4" s="12" t="s">
        <v>68</v>
      </c>
    </row>
    <row r="7" spans="1:3" ht="12.75">
      <c r="A7" t="s">
        <v>2</v>
      </c>
      <c r="C7" s="17">
        <f>C3</f>
        <v>73298</v>
      </c>
    </row>
    <row r="9" spans="1:3" ht="12.75">
      <c r="A9" s="11" t="s">
        <v>3</v>
      </c>
      <c r="C9" s="16">
        <f>C7/2</f>
        <v>36649</v>
      </c>
    </row>
    <row r="10" spans="1:2" ht="18.75" thickBot="1">
      <c r="A10" s="25" t="s">
        <v>61</v>
      </c>
      <c r="B10" s="25"/>
    </row>
    <row r="11" spans="1:3" s="2" customFormat="1" ht="25.5" customHeight="1" thickBot="1">
      <c r="A11" s="8" t="s">
        <v>4</v>
      </c>
      <c r="B11" s="9" t="s">
        <v>59</v>
      </c>
      <c r="C11" s="10" t="s">
        <v>70</v>
      </c>
    </row>
    <row r="12" spans="1:3" ht="12.75">
      <c r="A12" s="4" t="s">
        <v>5</v>
      </c>
      <c r="B12" s="5">
        <v>0.047692307692307694</v>
      </c>
      <c r="C12" s="13">
        <f aca="true" t="shared" si="0" ref="C12:C31">($C$9-$C$35)*B12</f>
        <v>1743.1061538461538</v>
      </c>
    </row>
    <row r="13" spans="1:3" ht="12.75">
      <c r="A13" s="4" t="s">
        <v>6</v>
      </c>
      <c r="B13" s="5">
        <v>0.014615384615384615</v>
      </c>
      <c r="C13" s="14">
        <f t="shared" si="0"/>
        <v>534.1776923076923</v>
      </c>
    </row>
    <row r="14" spans="1:3" ht="12.75">
      <c r="A14" s="4" t="s">
        <v>7</v>
      </c>
      <c r="B14" s="5">
        <v>0.011538461538461539</v>
      </c>
      <c r="C14" s="14">
        <f t="shared" si="0"/>
        <v>421.7192307692308</v>
      </c>
    </row>
    <row r="15" spans="1:3" ht="12.75">
      <c r="A15" s="4" t="s">
        <v>8</v>
      </c>
      <c r="B15" s="5">
        <v>0.05</v>
      </c>
      <c r="C15" s="14">
        <f t="shared" si="0"/>
        <v>1827.45</v>
      </c>
    </row>
    <row r="16" spans="1:3" ht="12.75">
      <c r="A16" s="4" t="s">
        <v>9</v>
      </c>
      <c r="B16" s="5">
        <v>0.033846153846153845</v>
      </c>
      <c r="C16" s="14">
        <f t="shared" si="0"/>
        <v>1237.0430769230768</v>
      </c>
    </row>
    <row r="17" spans="1:3" ht="12.75">
      <c r="A17" s="4" t="s">
        <v>10</v>
      </c>
      <c r="B17" s="5">
        <v>0.08384615384615385</v>
      </c>
      <c r="C17" s="14">
        <f t="shared" si="0"/>
        <v>3064.493076923077</v>
      </c>
    </row>
    <row r="18" spans="1:3" ht="12.75">
      <c r="A18" s="4" t="s">
        <v>11</v>
      </c>
      <c r="B18" s="5">
        <v>0.038461538461538464</v>
      </c>
      <c r="C18" s="14">
        <f t="shared" si="0"/>
        <v>1405.7307692307693</v>
      </c>
    </row>
    <row r="19" spans="1:3" ht="12.75">
      <c r="A19" s="4" t="s">
        <v>12</v>
      </c>
      <c r="B19" s="5">
        <v>0.02923076923076923</v>
      </c>
      <c r="C19" s="14">
        <f t="shared" si="0"/>
        <v>1068.3553846153845</v>
      </c>
    </row>
    <row r="20" spans="1:3" ht="12.75">
      <c r="A20" s="4" t="s">
        <v>13</v>
      </c>
      <c r="B20" s="5">
        <v>0.07230769230769231</v>
      </c>
      <c r="C20" s="14">
        <f t="shared" si="0"/>
        <v>2642.773846153846</v>
      </c>
    </row>
    <row r="21" spans="1:3" ht="12.75">
      <c r="A21" s="4" t="s">
        <v>14</v>
      </c>
      <c r="B21" s="5">
        <v>0.03769230769230769</v>
      </c>
      <c r="C21" s="14">
        <f t="shared" si="0"/>
        <v>1377.6161538461538</v>
      </c>
    </row>
    <row r="22" spans="1:3" ht="12.75">
      <c r="A22" s="4" t="s">
        <v>15</v>
      </c>
      <c r="B22" s="5">
        <v>0.1576923076923077</v>
      </c>
      <c r="C22" s="14">
        <f t="shared" si="0"/>
        <v>5763.496153846154</v>
      </c>
    </row>
    <row r="23" spans="1:3" ht="12.75">
      <c r="A23" s="4" t="s">
        <v>16</v>
      </c>
      <c r="B23" s="5">
        <v>0.02846153846153846</v>
      </c>
      <c r="C23" s="14">
        <f t="shared" si="0"/>
        <v>1040.2407692307693</v>
      </c>
    </row>
    <row r="24" spans="1:3" ht="12.75">
      <c r="A24" s="4" t="s">
        <v>17</v>
      </c>
      <c r="B24" s="5">
        <v>0.047692307692307694</v>
      </c>
      <c r="C24" s="14">
        <f t="shared" si="0"/>
        <v>1743.1061538461538</v>
      </c>
    </row>
    <row r="25" spans="1:3" ht="12.75">
      <c r="A25" s="4" t="s">
        <v>18</v>
      </c>
      <c r="B25" s="5">
        <v>0.01</v>
      </c>
      <c r="C25" s="14">
        <f t="shared" si="0"/>
        <v>365.49</v>
      </c>
    </row>
    <row r="26" spans="1:3" ht="12.75">
      <c r="A26" s="4" t="s">
        <v>19</v>
      </c>
      <c r="B26" s="5">
        <v>0.04846153846153846</v>
      </c>
      <c r="C26" s="14">
        <f t="shared" si="0"/>
        <v>1771.220769230769</v>
      </c>
    </row>
    <row r="27" spans="1:3" ht="12.75">
      <c r="A27" s="4" t="s">
        <v>20</v>
      </c>
      <c r="B27" s="5">
        <v>0.008461538461538461</v>
      </c>
      <c r="C27" s="14">
        <f t="shared" si="0"/>
        <v>309.2607692307692</v>
      </c>
    </row>
    <row r="28" spans="1:3" ht="12.75">
      <c r="A28" s="4" t="s">
        <v>21</v>
      </c>
      <c r="B28" s="5">
        <v>0.09461538461538462</v>
      </c>
      <c r="C28" s="14">
        <f t="shared" si="0"/>
        <v>3458.0976923076923</v>
      </c>
    </row>
    <row r="29" spans="1:3" ht="12.75">
      <c r="A29" s="4" t="s">
        <v>22</v>
      </c>
      <c r="B29" s="5">
        <v>0.05307692307692308</v>
      </c>
      <c r="C29" s="14">
        <f t="shared" si="0"/>
        <v>1939.9084615384616</v>
      </c>
    </row>
    <row r="30" spans="1:3" ht="12.75">
      <c r="A30" s="4" t="s">
        <v>23</v>
      </c>
      <c r="B30" s="5">
        <v>0.025384615384615384</v>
      </c>
      <c r="C30" s="14">
        <f t="shared" si="0"/>
        <v>927.7823076923077</v>
      </c>
    </row>
    <row r="31" spans="1:3" ht="12.75">
      <c r="A31" s="4" t="s">
        <v>24</v>
      </c>
      <c r="B31" s="5">
        <v>0.06384615384615384</v>
      </c>
      <c r="C31" s="14">
        <f t="shared" si="0"/>
        <v>2333.513076923077</v>
      </c>
    </row>
    <row r="32" spans="1:3" ht="12.75">
      <c r="A32" s="4"/>
      <c r="B32" s="5"/>
      <c r="C32" s="14"/>
    </row>
    <row r="33" spans="1:3" ht="12.75">
      <c r="A33" s="4" t="s">
        <v>25</v>
      </c>
      <c r="B33" s="5">
        <v>0.043076923076923075</v>
      </c>
      <c r="C33" s="14">
        <f>($C$9-$C$35)*B33</f>
        <v>1574.4184615384615</v>
      </c>
    </row>
    <row r="34" spans="1:3" ht="12.75">
      <c r="A34" s="4"/>
      <c r="B34" s="5"/>
      <c r="C34" s="15"/>
    </row>
    <row r="35" spans="1:3" ht="12.75">
      <c r="A35" s="4" t="s">
        <v>67</v>
      </c>
      <c r="B35" s="5"/>
      <c r="C35" s="18">
        <v>100</v>
      </c>
    </row>
    <row r="36" spans="1:3" ht="12.75">
      <c r="A36" s="4"/>
      <c r="B36" s="5"/>
      <c r="C36" s="15"/>
    </row>
    <row r="37" spans="1:3" ht="13.5" thickBot="1">
      <c r="A37" s="6" t="s">
        <v>26</v>
      </c>
      <c r="B37" s="7"/>
      <c r="C37" s="19">
        <f>SUM(C12:C36)</f>
        <v>36648.99999999999</v>
      </c>
    </row>
    <row r="39" spans="1:2" ht="15.75">
      <c r="A39" s="21" t="s">
        <v>71</v>
      </c>
      <c r="B39" s="21"/>
    </row>
    <row r="41" spans="1:3" ht="12.75">
      <c r="A41" s="11" t="s">
        <v>27</v>
      </c>
      <c r="C41" s="16">
        <f>C9</f>
        <v>36649</v>
      </c>
    </row>
    <row r="42" spans="1:2" s="3" customFormat="1" ht="18.75" thickBot="1">
      <c r="A42" s="25" t="s">
        <v>60</v>
      </c>
      <c r="B42" s="25"/>
    </row>
    <row r="43" spans="1:3" ht="24.75" customHeight="1" thickBot="1">
      <c r="A43" s="8" t="s">
        <v>4</v>
      </c>
      <c r="B43" s="9" t="s">
        <v>59</v>
      </c>
      <c r="C43" s="22" t="s">
        <v>70</v>
      </c>
    </row>
    <row r="44" spans="1:4" ht="12.75">
      <c r="A44" s="4" t="s">
        <v>28</v>
      </c>
      <c r="B44" s="5">
        <v>0.037937743190661476</v>
      </c>
      <c r="C44" s="13">
        <f aca="true" t="shared" si="1" ref="C44:C53">($C$41-640.099)*B44</f>
        <v>1366.0964387159531</v>
      </c>
      <c r="D44" s="23"/>
    </row>
    <row r="45" spans="1:4" ht="12.75">
      <c r="A45" s="4" t="s">
        <v>29</v>
      </c>
      <c r="B45" s="5">
        <v>0.014591439688715954</v>
      </c>
      <c r="C45" s="14">
        <f t="shared" si="1"/>
        <v>525.4217071984435</v>
      </c>
      <c r="D45" s="23"/>
    </row>
    <row r="46" spans="1:4" ht="12.75">
      <c r="A46" s="4" t="s">
        <v>30</v>
      </c>
      <c r="B46" s="5">
        <v>0.005836575875486381</v>
      </c>
      <c r="C46" s="14">
        <f t="shared" si="1"/>
        <v>210.16868287937743</v>
      </c>
      <c r="D46" s="23"/>
    </row>
    <row r="47" spans="1:4" ht="12.75">
      <c r="A47" s="4" t="s">
        <v>31</v>
      </c>
      <c r="B47" s="5">
        <v>0.04085603112840467</v>
      </c>
      <c r="C47" s="14">
        <f t="shared" si="1"/>
        <v>1471.180780155642</v>
      </c>
      <c r="D47" s="23"/>
    </row>
    <row r="48" spans="1:4" ht="12.75">
      <c r="A48" s="4" t="s">
        <v>32</v>
      </c>
      <c r="B48" s="5">
        <v>0.038910505836575876</v>
      </c>
      <c r="C48" s="14">
        <f t="shared" si="1"/>
        <v>1401.124552529183</v>
      </c>
      <c r="D48" s="23"/>
    </row>
    <row r="49" spans="1:4" ht="12.75">
      <c r="A49" s="4" t="s">
        <v>33</v>
      </c>
      <c r="B49" s="5">
        <v>0.07490272373540856</v>
      </c>
      <c r="C49" s="14">
        <f t="shared" si="1"/>
        <v>2697.1647636186767</v>
      </c>
      <c r="D49" s="23"/>
    </row>
    <row r="50" spans="1:4" ht="12.75">
      <c r="A50" s="4" t="s">
        <v>34</v>
      </c>
      <c r="B50" s="5">
        <v>0.0311284046692607</v>
      </c>
      <c r="C50" s="14">
        <f t="shared" si="1"/>
        <v>1120.8996420233464</v>
      </c>
      <c r="D50" s="23"/>
    </row>
    <row r="51" spans="1:4" ht="12.75">
      <c r="A51" s="4" t="s">
        <v>35</v>
      </c>
      <c r="B51" s="5">
        <v>0.020428015564202335</v>
      </c>
      <c r="C51" s="14">
        <f t="shared" si="1"/>
        <v>735.590390077821</v>
      </c>
      <c r="D51" s="23"/>
    </row>
    <row r="52" spans="1:4" ht="12.75">
      <c r="A52" s="4" t="s">
        <v>36</v>
      </c>
      <c r="B52" s="5">
        <v>0.09241245136186771</v>
      </c>
      <c r="C52" s="14">
        <f t="shared" si="1"/>
        <v>3327.6708122568093</v>
      </c>
      <c r="D52" s="23"/>
    </row>
    <row r="53" spans="1:4" ht="12.75">
      <c r="A53" s="4" t="s">
        <v>37</v>
      </c>
      <c r="B53" s="5">
        <v>0.032101167315175094</v>
      </c>
      <c r="C53" s="14">
        <f t="shared" si="1"/>
        <v>1155.9277558365757</v>
      </c>
      <c r="D53" s="23"/>
    </row>
    <row r="54" spans="1:4" ht="12.75">
      <c r="A54" s="4" t="s">
        <v>38</v>
      </c>
      <c r="B54" s="5">
        <v>0.0943579766536965</v>
      </c>
      <c r="C54" s="14">
        <f>($C$41-640.099)*B54-0.01</f>
        <v>3397.717039883268</v>
      </c>
      <c r="D54" s="23"/>
    </row>
    <row r="55" spans="1:4" ht="12.75">
      <c r="A55" s="4" t="s">
        <v>39</v>
      </c>
      <c r="B55" s="5">
        <v>0.023346303501945526</v>
      </c>
      <c r="C55" s="14">
        <f aca="true" t="shared" si="2" ref="C55:C63">($C$41-640.099)*B55</f>
        <v>840.6747315175097</v>
      </c>
      <c r="D55" s="23"/>
    </row>
    <row r="56" spans="1:4" ht="12.75">
      <c r="A56" s="4" t="s">
        <v>40</v>
      </c>
      <c r="B56" s="5">
        <v>0.06712062256809338</v>
      </c>
      <c r="C56" s="14">
        <f t="shared" si="2"/>
        <v>2416.9398531128404</v>
      </c>
      <c r="D56" s="23"/>
    </row>
    <row r="57" spans="1:4" ht="12.75">
      <c r="A57" s="4" t="s">
        <v>41</v>
      </c>
      <c r="B57" s="5">
        <v>0.010700389105058366</v>
      </c>
      <c r="C57" s="14">
        <f t="shared" si="2"/>
        <v>385.30925194552526</v>
      </c>
      <c r="D57" s="23"/>
    </row>
    <row r="58" spans="1:4" ht="12.75">
      <c r="A58" s="4" t="s">
        <v>42</v>
      </c>
      <c r="B58" s="5">
        <v>0.058365758754863814</v>
      </c>
      <c r="C58" s="14">
        <f t="shared" si="2"/>
        <v>2101.686828793774</v>
      </c>
      <c r="D58" s="23"/>
    </row>
    <row r="59" spans="1:4" ht="12.75">
      <c r="A59" s="4" t="s">
        <v>43</v>
      </c>
      <c r="B59" s="5">
        <v>0.010700389105058366</v>
      </c>
      <c r="C59" s="14">
        <f t="shared" si="2"/>
        <v>385.30925194552526</v>
      </c>
      <c r="D59" s="23"/>
    </row>
    <row r="60" spans="1:4" ht="12.75">
      <c r="A60" s="4" t="s">
        <v>44</v>
      </c>
      <c r="B60" s="5">
        <v>0.09241245136186771</v>
      </c>
      <c r="C60" s="14">
        <f t="shared" si="2"/>
        <v>3327.6708122568093</v>
      </c>
      <c r="D60" s="23"/>
    </row>
    <row r="61" spans="1:4" ht="12.75">
      <c r="A61" s="4" t="s">
        <v>45</v>
      </c>
      <c r="B61" s="5">
        <v>0.042801556420233464</v>
      </c>
      <c r="C61" s="14">
        <f t="shared" si="2"/>
        <v>1541.237007782101</v>
      </c>
      <c r="D61" s="23"/>
    </row>
    <row r="62" spans="1:4" ht="12.75">
      <c r="A62" s="4" t="s">
        <v>46</v>
      </c>
      <c r="B62" s="5">
        <v>0.023346303501945526</v>
      </c>
      <c r="C62" s="14">
        <f t="shared" si="2"/>
        <v>840.6747315175097</v>
      </c>
      <c r="D62" s="23"/>
    </row>
    <row r="63" spans="1:4" ht="12.75">
      <c r="A63" s="4" t="s">
        <v>47</v>
      </c>
      <c r="B63" s="5">
        <v>0.061284046692607</v>
      </c>
      <c r="C63" s="14">
        <f t="shared" si="2"/>
        <v>2206.7711702334627</v>
      </c>
      <c r="D63" s="23"/>
    </row>
    <row r="64" spans="1:4" ht="12.75">
      <c r="A64" s="4"/>
      <c r="B64" s="5"/>
      <c r="C64" s="14"/>
      <c r="D64" s="23"/>
    </row>
    <row r="65" spans="1:4" ht="12.75">
      <c r="A65" s="4" t="s">
        <v>48</v>
      </c>
      <c r="B65" s="5">
        <v>0.005836575875486381</v>
      </c>
      <c r="C65" s="14">
        <f>($C$41-640.099)*B65</f>
        <v>210.16868287937743</v>
      </c>
      <c r="D65" s="23"/>
    </row>
    <row r="66" spans="1:4" ht="12.75">
      <c r="A66" s="4" t="s">
        <v>49</v>
      </c>
      <c r="B66" s="5">
        <v>0.011673151750972763</v>
      </c>
      <c r="C66" s="14">
        <f>($C$41-640.099)*B66</f>
        <v>420.33736575875486</v>
      </c>
      <c r="D66" s="23"/>
    </row>
    <row r="67" spans="1:4" ht="12.75">
      <c r="A67" s="4" t="s">
        <v>50</v>
      </c>
      <c r="B67" s="5">
        <v>0.005836575875486381</v>
      </c>
      <c r="C67" s="14">
        <f>($C$41-640.099)*B67</f>
        <v>210.16868287937743</v>
      </c>
      <c r="D67" s="23"/>
    </row>
    <row r="68" spans="1:4" ht="12.75">
      <c r="A68" s="4" t="s">
        <v>51</v>
      </c>
      <c r="B68" s="5">
        <v>0.005836575875486381</v>
      </c>
      <c r="C68" s="14">
        <f>($C$41-640.099)*B68</f>
        <v>210.16868287937743</v>
      </c>
      <c r="D68" s="23"/>
    </row>
    <row r="69" spans="1:4" ht="12.75">
      <c r="A69" s="4" t="s">
        <v>52</v>
      </c>
      <c r="B69" s="5">
        <v>0.0038910505836575876</v>
      </c>
      <c r="C69" s="14">
        <f>($C$41-640.099)*B69</f>
        <v>140.1124552529183</v>
      </c>
      <c r="D69" s="23"/>
    </row>
    <row r="70" spans="1:4" ht="12.75">
      <c r="A70" s="4"/>
      <c r="B70" s="5"/>
      <c r="C70" s="14"/>
      <c r="D70" s="23"/>
    </row>
    <row r="71" spans="1:4" ht="12.75">
      <c r="A71" s="4" t="s">
        <v>69</v>
      </c>
      <c r="B71" s="5"/>
      <c r="C71" s="14">
        <v>100</v>
      </c>
      <c r="D71" s="23"/>
    </row>
    <row r="72" spans="1:4" ht="12.75">
      <c r="A72" s="4" t="s">
        <v>53</v>
      </c>
      <c r="B72" s="5">
        <v>0.0009727626459143969</v>
      </c>
      <c r="C72" s="14">
        <v>100</v>
      </c>
      <c r="D72" s="23"/>
    </row>
    <row r="73" spans="1:4" ht="12.75">
      <c r="A73" s="4" t="s">
        <v>54</v>
      </c>
      <c r="B73" s="5">
        <v>0.0048638132295719845</v>
      </c>
      <c r="C73" s="14">
        <f>($C$41-640.099)*B73</f>
        <v>175.14056906614786</v>
      </c>
      <c r="D73" s="23"/>
    </row>
    <row r="74" spans="1:4" ht="12.75">
      <c r="A74" s="4"/>
      <c r="B74" s="5"/>
      <c r="C74" s="14"/>
      <c r="D74" s="23"/>
    </row>
    <row r="75" spans="1:4" ht="12.75">
      <c r="A75" s="4" t="s">
        <v>62</v>
      </c>
      <c r="B75" s="5">
        <v>0.010700389105058366</v>
      </c>
      <c r="C75" s="14">
        <f>($C$41-640.099)*B75</f>
        <v>385.30925194552526</v>
      </c>
      <c r="D75" s="23"/>
    </row>
    <row r="76" spans="1:4" ht="12.75">
      <c r="A76" s="4" t="s">
        <v>63</v>
      </c>
      <c r="B76" s="5">
        <v>0.026264591439688716</v>
      </c>
      <c r="C76" s="14">
        <f>($C$41-640.099)*B76</f>
        <v>945.7590729571984</v>
      </c>
      <c r="D76" s="23"/>
    </row>
    <row r="77" spans="1:4" ht="12.75">
      <c r="A77" s="4" t="s">
        <v>64</v>
      </c>
      <c r="B77" s="5">
        <v>0.013618677042801557</v>
      </c>
      <c r="C77" s="14">
        <f>($C$41-640.099)*B77</f>
        <v>490.393593385214</v>
      </c>
      <c r="D77" s="23"/>
    </row>
    <row r="78" spans="1:4" ht="12.75">
      <c r="A78" s="4" t="s">
        <v>65</v>
      </c>
      <c r="B78" s="5">
        <v>0.024319066147859923</v>
      </c>
      <c r="C78" s="14">
        <f>($C$41-640.099)*B78</f>
        <v>875.7028453307393</v>
      </c>
      <c r="D78" s="23"/>
    </row>
    <row r="79" spans="1:4" ht="12.75">
      <c r="A79" s="4" t="s">
        <v>66</v>
      </c>
      <c r="B79" s="5">
        <v>0.017509727626459144</v>
      </c>
      <c r="C79" s="14">
        <f>($C$41-640.099)*B79</f>
        <v>630.5060486381323</v>
      </c>
      <c r="D79" s="23"/>
    </row>
    <row r="80" spans="1:4" ht="12.75">
      <c r="A80" s="4"/>
      <c r="B80" s="5"/>
      <c r="C80" s="14"/>
      <c r="D80" s="23"/>
    </row>
    <row r="81" spans="1:4" ht="12.75">
      <c r="A81" s="4" t="s">
        <v>55</v>
      </c>
      <c r="B81" s="5"/>
      <c r="C81" s="14">
        <v>100</v>
      </c>
      <c r="D81" s="23"/>
    </row>
    <row r="82" spans="1:4" ht="12.75">
      <c r="A82" s="4" t="s">
        <v>56</v>
      </c>
      <c r="B82" s="5"/>
      <c r="C82" s="14">
        <v>100</v>
      </c>
      <c r="D82" s="23"/>
    </row>
    <row r="83" spans="1:4" ht="12.75">
      <c r="A83" s="4" t="s">
        <v>57</v>
      </c>
      <c r="B83" s="5"/>
      <c r="C83" s="14">
        <v>100</v>
      </c>
      <c r="D83" s="23"/>
    </row>
    <row r="84" spans="1:3" ht="12.75">
      <c r="A84" s="4"/>
      <c r="B84" s="5"/>
      <c r="C84" s="15"/>
    </row>
    <row r="85" spans="1:4" ht="13.5" thickBot="1">
      <c r="A85" s="6" t="s">
        <v>58</v>
      </c>
      <c r="B85" s="7"/>
      <c r="C85" s="19">
        <f>SUM(C44:C84)</f>
        <v>36649.00345525291</v>
      </c>
      <c r="D85" s="24"/>
    </row>
    <row r="87" ht="12.75">
      <c r="D87" s="23"/>
    </row>
    <row r="88" ht="12.75">
      <c r="D88" s="23"/>
    </row>
  </sheetData>
  <sheetProtection/>
  <mergeCells count="2">
    <mergeCell ref="A10:B10"/>
    <mergeCell ref="A42:B42"/>
  </mergeCells>
  <printOptions/>
  <pageMargins left="0.7" right="0.7" top="0.75" bottom="0.75" header="0.3" footer="0.3"/>
  <pageSetup horizontalDpi="600" verticalDpi="600" orientation="portrait" scale="8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Legal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gillelb</cp:lastModifiedBy>
  <cp:lastPrinted>2012-10-04T17:11:11Z</cp:lastPrinted>
  <dcterms:created xsi:type="dcterms:W3CDTF">2010-08-19T17:09:24Z</dcterms:created>
  <dcterms:modified xsi:type="dcterms:W3CDTF">2017-11-14T15:09:12Z</dcterms:modified>
  <cp:category/>
  <cp:version/>
  <cp:contentType/>
  <cp:contentStatus/>
</cp:coreProperties>
</file>